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I:\site ecogest 2017\"/>
    </mc:Choice>
  </mc:AlternateContent>
  <bookViews>
    <workbookView xWindow="0" yWindow="0" windowWidth="28800" windowHeight="12210" tabRatio="500" activeTab="1" xr2:uid="{00000000-000D-0000-FFFF-FFFF00000000}"/>
  </bookViews>
  <sheets>
    <sheet name="Sujet" sheetId="1" r:id="rId1"/>
    <sheet name="Corrigé" sheetId="2" r:id="rId2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B6" i="2"/>
  <c r="C10" i="2"/>
  <c r="D10" i="2"/>
  <c r="C12" i="2"/>
  <c r="D12" i="2"/>
  <c r="D13" i="2"/>
  <c r="C14" i="2"/>
  <c r="D14" i="2"/>
  <c r="D17" i="2"/>
  <c r="D19" i="2"/>
  <c r="D21" i="2"/>
  <c r="B27" i="2"/>
  <c r="H9" i="2"/>
  <c r="C27" i="2"/>
  <c r="E21" i="2"/>
  <c r="E19" i="2"/>
  <c r="H4" i="2"/>
  <c r="D21" i="1"/>
</calcChain>
</file>

<file path=xl/sharedStrings.xml><?xml version="1.0" encoding="utf-8"?>
<sst xmlns="http://schemas.openxmlformats.org/spreadsheetml/2006/main" count="70" uniqueCount="29">
  <si>
    <t>Prix de vente unitaire</t>
  </si>
  <si>
    <t>Nombre de bouteilles vendues</t>
  </si>
  <si>
    <t>LA GBNC au mois de juillet</t>
  </si>
  <si>
    <t>Chiffre d'affaires total</t>
  </si>
  <si>
    <t>Consommations intermédiaires :</t>
  </si>
  <si>
    <t xml:space="preserve">Sucre </t>
  </si>
  <si>
    <t>Arômes</t>
  </si>
  <si>
    <t>Bouteille plastique</t>
  </si>
  <si>
    <t>Décor</t>
  </si>
  <si>
    <t>Capuchons</t>
  </si>
  <si>
    <t>Eau</t>
  </si>
  <si>
    <t>Essence</t>
  </si>
  <si>
    <t>Publicité</t>
  </si>
  <si>
    <t>Électricité</t>
  </si>
  <si>
    <t>Prix unitaire</t>
  </si>
  <si>
    <t>Quantité</t>
  </si>
  <si>
    <t>Montant</t>
  </si>
  <si>
    <t>Total des consommations intermédiaires</t>
  </si>
  <si>
    <t>Valeur ajoutée en juillet</t>
  </si>
  <si>
    <t>Répartition de la valeur ajoutée :</t>
  </si>
  <si>
    <t>Salaires</t>
  </si>
  <si>
    <t>Intérêts des emprunts</t>
  </si>
  <si>
    <t>Impôts</t>
  </si>
  <si>
    <t>Dividendes</t>
  </si>
  <si>
    <t>Bénéfice</t>
  </si>
  <si>
    <t>% du CA</t>
  </si>
  <si>
    <t>Autofinancement</t>
  </si>
  <si>
    <t>À remplir pour réaliser le camembert</t>
  </si>
  <si>
    <t>Quel titre donner au graphique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</si>
</sst>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€_ ;_ * \(#,##0.00\)\ _€_ ;_ * &quot;-&quot;??_)\ _€_ ;_ @_ "/>
    <numFmt numFmtId="165" formatCode="_ * #,##0_)\ _€_ ;_ * \(#,##0\)\ _€_ ;_ * &quot;-&quot;??_)\ _€_ ;_ @_ 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u/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Down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165" fontId="3" fillId="0" borderId="1" xfId="1" applyNumberFormat="1" applyFont="1" applyBorder="1"/>
    <xf numFmtId="165" fontId="3" fillId="0" borderId="0" xfId="1" applyNumberFormat="1" applyFont="1"/>
    <xf numFmtId="165" fontId="3" fillId="3" borderId="1" xfId="1" applyNumberFormat="1" applyFont="1" applyFill="1" applyBorder="1"/>
    <xf numFmtId="165" fontId="4" fillId="3" borderId="1" xfId="1" applyNumberFormat="1" applyFont="1" applyFill="1" applyBorder="1"/>
    <xf numFmtId="9" fontId="3" fillId="0" borderId="0" xfId="2" applyFont="1" applyAlignment="1">
      <alignment horizontal="left"/>
    </xf>
    <xf numFmtId="0" fontId="5" fillId="0" borderId="0" xfId="0" applyFont="1"/>
    <xf numFmtId="165" fontId="3" fillId="4" borderId="1" xfId="1" applyNumberFormat="1" applyFont="1" applyFill="1" applyBorder="1"/>
    <xf numFmtId="165" fontId="4" fillId="4" borderId="1" xfId="1" applyNumberFormat="1" applyFont="1" applyFill="1" applyBorder="1"/>
    <xf numFmtId="165" fontId="3" fillId="5" borderId="1" xfId="1" applyNumberFormat="1" applyFont="1" applyFill="1" applyBorder="1"/>
    <xf numFmtId="165" fontId="4" fillId="5" borderId="1" xfId="1" applyNumberFormat="1" applyFont="1" applyFill="1" applyBorder="1"/>
    <xf numFmtId="0" fontId="6" fillId="0" borderId="0" xfId="0" applyFont="1"/>
    <xf numFmtId="0" fontId="3" fillId="0" borderId="1" xfId="0" applyFont="1" applyFill="1" applyBorder="1"/>
    <xf numFmtId="165" fontId="3" fillId="0" borderId="1" xfId="1" applyNumberFormat="1" applyFont="1" applyFill="1" applyBorder="1"/>
    <xf numFmtId="9" fontId="3" fillId="4" borderId="0" xfId="2" applyFont="1" applyFill="1" applyAlignment="1">
      <alignment horizontal="left"/>
    </xf>
    <xf numFmtId="165" fontId="3" fillId="4" borderId="1" xfId="3" applyNumberFormat="1" applyFont="1" applyFill="1" applyBorder="1"/>
    <xf numFmtId="165" fontId="3" fillId="0" borderId="1" xfId="3" applyNumberFormat="1" applyFont="1" applyFill="1" applyBorder="1"/>
    <xf numFmtId="165" fontId="3" fillId="0" borderId="0" xfId="3" applyNumberFormat="1" applyFont="1"/>
    <xf numFmtId="165" fontId="4" fillId="4" borderId="1" xfId="3" applyNumberFormat="1" applyFont="1" applyFill="1" applyBorder="1"/>
    <xf numFmtId="165" fontId="3" fillId="3" borderId="1" xfId="3" applyNumberFormat="1" applyFont="1" applyFill="1" applyBorder="1"/>
    <xf numFmtId="165" fontId="4" fillId="3" borderId="1" xfId="3" applyNumberFormat="1" applyFont="1" applyFill="1" applyBorder="1"/>
    <xf numFmtId="9" fontId="3" fillId="0" borderId="0" xfId="4" applyFont="1" applyAlignment="1">
      <alignment horizontal="left"/>
    </xf>
    <xf numFmtId="165" fontId="3" fillId="5" borderId="1" xfId="3" applyNumberFormat="1" applyFont="1" applyFill="1" applyBorder="1"/>
    <xf numFmtId="165" fontId="4" fillId="5" borderId="1" xfId="3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5">
    <cellStyle name="Milliers" xfId="1" builtinId="3"/>
    <cellStyle name="Milliers 2" xfId="3" xr:uid="{00000000-0005-0000-0000-000001000000}"/>
    <cellStyle name="Normal" xfId="0" builtinId="0"/>
    <cellStyle name="Pourcentage" xfId="2" builtinId="5"/>
    <cellStyle name="Pourcentage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du chiffre</a:t>
            </a:r>
            <a:r>
              <a:rPr lang="fr-FR" baseline="0"/>
              <a:t> d'affaires du mois de juillet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4-466C-B706-CB918CDCBA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4-466C-B706-CB918CDCBA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A4-466C-B706-CB918CDCBA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A4-466C-B706-CB918CDCBA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A4-466C-B706-CB918CDCBA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A4-466C-B706-CB918CDCBA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Corrigé!$G$4:$G$9</c:f>
              <c:strCache>
                <c:ptCount val="6"/>
                <c:pt idx="0">
                  <c:v>Total des consommations intermédiaires</c:v>
                </c:pt>
                <c:pt idx="1">
                  <c:v>Salaires</c:v>
                </c:pt>
                <c:pt idx="2">
                  <c:v>Intérêts des emprunts</c:v>
                </c:pt>
                <c:pt idx="3">
                  <c:v>Impôts</c:v>
                </c:pt>
                <c:pt idx="4">
                  <c:v>Dividendes</c:v>
                </c:pt>
                <c:pt idx="5">
                  <c:v>Autofinancement</c:v>
                </c:pt>
              </c:strCache>
            </c:strRef>
          </c:cat>
          <c:val>
            <c:numRef>
              <c:f>Corrigé!$H$4:$H$9</c:f>
              <c:numCache>
                <c:formatCode>_ * #\ ##0_)\ _€_ ;_ * \(#\ ##0\)\ _€_ ;_ * "-"??_)\ _€_ ;_ @_ </c:formatCode>
                <c:ptCount val="6"/>
                <c:pt idx="0">
                  <c:v>872800</c:v>
                </c:pt>
                <c:pt idx="1">
                  <c:v>310000</c:v>
                </c:pt>
                <c:pt idx="2">
                  <c:v>65000</c:v>
                </c:pt>
                <c:pt idx="3">
                  <c:v>25000</c:v>
                </c:pt>
                <c:pt idx="4">
                  <c:v>250000</c:v>
                </c:pt>
                <c:pt idx="5">
                  <c:v>205200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9A4-466C-B706-CB918CDCBA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10</xdr:row>
      <xdr:rowOff>63500</xdr:rowOff>
    </xdr:from>
    <xdr:to>
      <xdr:col>8</xdr:col>
      <xdr:colOff>222250</xdr:colOff>
      <xdr:row>23</xdr:row>
      <xdr:rowOff>165100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showGridLines="0" workbookViewId="0">
      <selection activeCell="I24" sqref="I24"/>
    </sheetView>
  </sheetViews>
  <sheetFormatPr baseColWidth="10" defaultColWidth="10.875" defaultRowHeight="15.75" x14ac:dyDescent="0.25"/>
  <cols>
    <col min="1" max="1" width="35.875" style="1" customWidth="1"/>
    <col min="2" max="2" width="12.125" style="1" customWidth="1"/>
    <col min="3" max="3" width="11.625" style="1" customWidth="1"/>
    <col min="4" max="6" width="10.875" style="1"/>
    <col min="7" max="7" width="35.5" style="1" bestFit="1" customWidth="1"/>
    <col min="8" max="16384" width="10.875" style="1"/>
  </cols>
  <sheetData>
    <row r="1" spans="1:10" x14ac:dyDescent="0.25">
      <c r="A1" s="12" t="s">
        <v>2</v>
      </c>
    </row>
    <row r="2" spans="1:10" x14ac:dyDescent="0.25">
      <c r="A2" s="2"/>
      <c r="G2" s="17" t="s">
        <v>27</v>
      </c>
    </row>
    <row r="3" spans="1:10" x14ac:dyDescent="0.25">
      <c r="B3" s="5" t="s">
        <v>16</v>
      </c>
    </row>
    <row r="4" spans="1:10" x14ac:dyDescent="0.25">
      <c r="A4" s="4" t="s">
        <v>0</v>
      </c>
      <c r="B4" s="13"/>
      <c r="G4" s="18" t="s">
        <v>17</v>
      </c>
      <c r="H4" s="19"/>
    </row>
    <row r="5" spans="1:10" x14ac:dyDescent="0.25">
      <c r="A5" s="4" t="s">
        <v>1</v>
      </c>
      <c r="B5" s="13"/>
      <c r="G5" s="18" t="s">
        <v>20</v>
      </c>
      <c r="H5" s="19"/>
      <c r="I5" s="8"/>
      <c r="J5" s="8"/>
    </row>
    <row r="6" spans="1:10" x14ac:dyDescent="0.25">
      <c r="A6" s="6" t="s">
        <v>3</v>
      </c>
      <c r="B6" s="14"/>
      <c r="G6" s="18" t="s">
        <v>21</v>
      </c>
      <c r="H6" s="19"/>
    </row>
    <row r="7" spans="1:10" x14ac:dyDescent="0.25">
      <c r="G7" s="18" t="s">
        <v>22</v>
      </c>
      <c r="H7" s="19"/>
    </row>
    <row r="8" spans="1:10" x14ac:dyDescent="0.25">
      <c r="B8" s="5" t="s">
        <v>14</v>
      </c>
      <c r="C8" s="5" t="s">
        <v>15</v>
      </c>
      <c r="D8" s="5" t="s">
        <v>16</v>
      </c>
      <c r="E8" s="1" t="s">
        <v>25</v>
      </c>
      <c r="G8" s="18" t="s">
        <v>23</v>
      </c>
      <c r="H8" s="19"/>
    </row>
    <row r="9" spans="1:10" x14ac:dyDescent="0.25">
      <c r="A9" s="30" t="s">
        <v>4</v>
      </c>
      <c r="B9" s="31"/>
      <c r="C9" s="31"/>
      <c r="D9" s="32"/>
      <c r="G9" s="18" t="s">
        <v>26</v>
      </c>
      <c r="H9" s="19"/>
    </row>
    <row r="10" spans="1:10" x14ac:dyDescent="0.25">
      <c r="A10" s="4" t="s">
        <v>5</v>
      </c>
      <c r="B10" s="13"/>
      <c r="C10" s="13"/>
      <c r="D10" s="13"/>
    </row>
    <row r="11" spans="1:10" x14ac:dyDescent="0.25">
      <c r="A11" s="4" t="s">
        <v>6</v>
      </c>
      <c r="B11" s="9"/>
      <c r="C11" s="9"/>
      <c r="D11" s="13"/>
      <c r="G11" s="2" t="s">
        <v>28</v>
      </c>
    </row>
    <row r="12" spans="1:10" x14ac:dyDescent="0.25">
      <c r="A12" s="4" t="s">
        <v>7</v>
      </c>
      <c r="B12" s="13"/>
      <c r="C12" s="13"/>
      <c r="D12" s="13"/>
    </row>
    <row r="13" spans="1:10" x14ac:dyDescent="0.25">
      <c r="A13" s="4" t="s">
        <v>8</v>
      </c>
      <c r="B13" s="13"/>
      <c r="C13" s="13"/>
      <c r="D13" s="13"/>
    </row>
    <row r="14" spans="1:10" x14ac:dyDescent="0.25">
      <c r="A14" s="4" t="s">
        <v>9</v>
      </c>
      <c r="B14" s="13"/>
      <c r="C14" s="13"/>
      <c r="D14" s="13"/>
    </row>
    <row r="15" spans="1:10" x14ac:dyDescent="0.25">
      <c r="A15" s="4" t="s">
        <v>10</v>
      </c>
      <c r="B15" s="9"/>
      <c r="C15" s="9"/>
      <c r="D15" s="13"/>
    </row>
    <row r="16" spans="1:10" x14ac:dyDescent="0.25">
      <c r="A16" s="4" t="s">
        <v>13</v>
      </c>
      <c r="B16" s="9"/>
      <c r="C16" s="9"/>
      <c r="D16" s="13"/>
    </row>
    <row r="17" spans="1:5" x14ac:dyDescent="0.25">
      <c r="A17" s="4" t="s">
        <v>11</v>
      </c>
      <c r="B17" s="9"/>
      <c r="C17" s="9"/>
      <c r="D17" s="13"/>
    </row>
    <row r="18" spans="1:5" x14ac:dyDescent="0.25">
      <c r="A18" s="4" t="s">
        <v>12</v>
      </c>
      <c r="B18" s="9"/>
      <c r="C18" s="9"/>
      <c r="D18" s="13"/>
    </row>
    <row r="19" spans="1:5" x14ac:dyDescent="0.25">
      <c r="A19" s="6" t="s">
        <v>17</v>
      </c>
      <c r="B19" s="10"/>
      <c r="C19" s="10"/>
      <c r="D19" s="14"/>
      <c r="E19" s="20"/>
    </row>
    <row r="20" spans="1:5" x14ac:dyDescent="0.25">
      <c r="B20" s="8"/>
      <c r="C20" s="8"/>
      <c r="D20" s="8"/>
      <c r="E20" s="3"/>
    </row>
    <row r="21" spans="1:5" x14ac:dyDescent="0.25">
      <c r="A21" s="6" t="s">
        <v>18</v>
      </c>
      <c r="B21" s="10"/>
      <c r="C21" s="10"/>
      <c r="D21" s="14">
        <f>B6-D19</f>
        <v>0</v>
      </c>
      <c r="E21" s="20"/>
    </row>
    <row r="23" spans="1:5" x14ac:dyDescent="0.25">
      <c r="A23" s="33" t="s">
        <v>19</v>
      </c>
      <c r="B23" s="33"/>
    </row>
    <row r="24" spans="1:5" x14ac:dyDescent="0.25">
      <c r="A24" s="4" t="s">
        <v>20</v>
      </c>
      <c r="B24" s="15"/>
    </row>
    <row r="25" spans="1:5" x14ac:dyDescent="0.25">
      <c r="A25" s="4" t="s">
        <v>21</v>
      </c>
      <c r="B25" s="15"/>
    </row>
    <row r="26" spans="1:5" x14ac:dyDescent="0.25">
      <c r="A26" s="4" t="s">
        <v>22</v>
      </c>
      <c r="B26" s="15"/>
    </row>
    <row r="27" spans="1:5" x14ac:dyDescent="0.25">
      <c r="A27" s="6" t="s">
        <v>24</v>
      </c>
      <c r="B27" s="16"/>
      <c r="E27" s="11"/>
    </row>
    <row r="29" spans="1:5" x14ac:dyDescent="0.25">
      <c r="A29" s="4" t="s">
        <v>23</v>
      </c>
      <c r="B29" s="7"/>
    </row>
    <row r="30" spans="1:5" x14ac:dyDescent="0.25">
      <c r="A30" s="4" t="s">
        <v>26</v>
      </c>
      <c r="B30" s="7"/>
    </row>
  </sheetData>
  <mergeCells count="2">
    <mergeCell ref="A9:D9"/>
    <mergeCell ref="A23:B23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showGridLines="0" tabSelected="1" workbookViewId="0">
      <selection activeCell="J27" sqref="J27"/>
    </sheetView>
  </sheetViews>
  <sheetFormatPr baseColWidth="10" defaultColWidth="10.875" defaultRowHeight="15.75" x14ac:dyDescent="0.25"/>
  <cols>
    <col min="1" max="1" width="35.875" style="1" customWidth="1"/>
    <col min="2" max="2" width="12.125" style="1" customWidth="1"/>
    <col min="3" max="3" width="11.625" style="1" customWidth="1"/>
    <col min="4" max="6" width="10.875" style="1"/>
    <col min="7" max="7" width="35.5" style="1" bestFit="1" customWidth="1"/>
    <col min="8" max="16384" width="10.875" style="1"/>
  </cols>
  <sheetData>
    <row r="1" spans="1:10" x14ac:dyDescent="0.25">
      <c r="A1" s="12" t="s">
        <v>2</v>
      </c>
    </row>
    <row r="2" spans="1:10" x14ac:dyDescent="0.25">
      <c r="A2" s="2"/>
      <c r="G2" s="17" t="s">
        <v>27</v>
      </c>
    </row>
    <row r="3" spans="1:10" x14ac:dyDescent="0.25">
      <c r="B3" s="5" t="s">
        <v>16</v>
      </c>
    </row>
    <row r="4" spans="1:10" x14ac:dyDescent="0.25">
      <c r="A4" s="4" t="s">
        <v>0</v>
      </c>
      <c r="B4" s="21">
        <v>96</v>
      </c>
      <c r="G4" s="18" t="s">
        <v>17</v>
      </c>
      <c r="H4" s="22">
        <f>D19</f>
        <v>872800</v>
      </c>
    </row>
    <row r="5" spans="1:10" x14ac:dyDescent="0.25">
      <c r="A5" s="4" t="s">
        <v>1</v>
      </c>
      <c r="B5" s="21">
        <f>4500*4</f>
        <v>18000</v>
      </c>
      <c r="G5" s="18" t="s">
        <v>20</v>
      </c>
      <c r="H5" s="22">
        <v>310000</v>
      </c>
      <c r="I5" s="23"/>
      <c r="J5" s="23"/>
    </row>
    <row r="6" spans="1:10" x14ac:dyDescent="0.25">
      <c r="A6" s="6" t="s">
        <v>3</v>
      </c>
      <c r="B6" s="24">
        <f>B4*B5</f>
        <v>1728000</v>
      </c>
      <c r="G6" s="18" t="s">
        <v>21</v>
      </c>
      <c r="H6" s="22">
        <v>65000</v>
      </c>
    </row>
    <row r="7" spans="1:10" x14ac:dyDescent="0.25">
      <c r="G7" s="18" t="s">
        <v>22</v>
      </c>
      <c r="H7" s="22">
        <v>25000</v>
      </c>
    </row>
    <row r="8" spans="1:10" x14ac:dyDescent="0.25">
      <c r="B8" s="5" t="s">
        <v>14</v>
      </c>
      <c r="C8" s="5" t="s">
        <v>15</v>
      </c>
      <c r="D8" s="5" t="s">
        <v>16</v>
      </c>
      <c r="E8" s="1" t="s">
        <v>25</v>
      </c>
      <c r="G8" s="18" t="s">
        <v>23</v>
      </c>
      <c r="H8" s="22">
        <v>250000</v>
      </c>
    </row>
    <row r="9" spans="1:10" x14ac:dyDescent="0.25">
      <c r="A9" s="30" t="s">
        <v>4</v>
      </c>
      <c r="B9" s="31"/>
      <c r="C9" s="31"/>
      <c r="D9" s="32"/>
      <c r="G9" s="18" t="s">
        <v>26</v>
      </c>
      <c r="H9" s="22">
        <f>B27-H8</f>
        <v>205200</v>
      </c>
    </row>
    <row r="10" spans="1:10" x14ac:dyDescent="0.25">
      <c r="A10" s="4" t="s">
        <v>5</v>
      </c>
      <c r="B10" s="21">
        <v>1400</v>
      </c>
      <c r="C10" s="21">
        <f>((30*18000)/1000)/20</f>
        <v>27</v>
      </c>
      <c r="D10" s="21">
        <f>B10*C10</f>
        <v>37800</v>
      </c>
    </row>
    <row r="11" spans="1:10" x14ac:dyDescent="0.25">
      <c r="A11" s="4" t="s">
        <v>6</v>
      </c>
      <c r="B11" s="25"/>
      <c r="C11" s="25"/>
      <c r="D11" s="21">
        <v>30000</v>
      </c>
    </row>
    <row r="12" spans="1:10" x14ac:dyDescent="0.25">
      <c r="A12" s="4" t="s">
        <v>7</v>
      </c>
      <c r="B12" s="21">
        <v>2250</v>
      </c>
      <c r="C12" s="21">
        <f>18000/250</f>
        <v>72</v>
      </c>
      <c r="D12" s="21">
        <f>B12*C12</f>
        <v>162000</v>
      </c>
    </row>
    <row r="13" spans="1:10" x14ac:dyDescent="0.25">
      <c r="A13" s="4" t="s">
        <v>8</v>
      </c>
      <c r="B13" s="21">
        <v>9000</v>
      </c>
      <c r="C13" s="21">
        <v>12</v>
      </c>
      <c r="D13" s="21">
        <f>B13*C13</f>
        <v>108000</v>
      </c>
    </row>
    <row r="14" spans="1:10" x14ac:dyDescent="0.25">
      <c r="A14" s="4" t="s">
        <v>9</v>
      </c>
      <c r="B14" s="21">
        <v>2500</v>
      </c>
      <c r="C14" s="21">
        <f>18000/1000</f>
        <v>18</v>
      </c>
      <c r="D14" s="21">
        <f>B14*C14</f>
        <v>45000</v>
      </c>
    </row>
    <row r="15" spans="1:10" x14ac:dyDescent="0.25">
      <c r="A15" s="4" t="s">
        <v>10</v>
      </c>
      <c r="B15" s="25"/>
      <c r="C15" s="25"/>
      <c r="D15" s="21">
        <v>45000</v>
      </c>
    </row>
    <row r="16" spans="1:10" x14ac:dyDescent="0.25">
      <c r="A16" s="4" t="s">
        <v>13</v>
      </c>
      <c r="B16" s="25"/>
      <c r="C16" s="25"/>
      <c r="D16" s="21">
        <v>105000</v>
      </c>
    </row>
    <row r="17" spans="1:6" x14ac:dyDescent="0.25">
      <c r="A17" s="4" t="s">
        <v>11</v>
      </c>
      <c r="B17" s="25"/>
      <c r="C17" s="25"/>
      <c r="D17" s="21">
        <f>30000*4</f>
        <v>120000</v>
      </c>
    </row>
    <row r="18" spans="1:6" x14ac:dyDescent="0.25">
      <c r="A18" s="4" t="s">
        <v>12</v>
      </c>
      <c r="B18" s="25"/>
      <c r="C18" s="25"/>
      <c r="D18" s="21">
        <v>220000</v>
      </c>
    </row>
    <row r="19" spans="1:6" x14ac:dyDescent="0.25">
      <c r="A19" s="6" t="s">
        <v>17</v>
      </c>
      <c r="B19" s="26"/>
      <c r="C19" s="26"/>
      <c r="D19" s="24">
        <f>SUM(D10:D18)</f>
        <v>872800</v>
      </c>
      <c r="E19" s="27">
        <f>D19/B6</f>
        <v>0.50509259259259254</v>
      </c>
    </row>
    <row r="20" spans="1:6" x14ac:dyDescent="0.25">
      <c r="B20" s="23"/>
      <c r="C20" s="23"/>
      <c r="D20" s="23"/>
      <c r="E20" s="3"/>
    </row>
    <row r="21" spans="1:6" x14ac:dyDescent="0.25">
      <c r="A21" s="6" t="s">
        <v>18</v>
      </c>
      <c r="B21" s="26"/>
      <c r="C21" s="26"/>
      <c r="D21" s="24">
        <f>B6-D19</f>
        <v>855200</v>
      </c>
      <c r="E21" s="27">
        <f>D21/B6</f>
        <v>0.49490740740740741</v>
      </c>
    </row>
    <row r="23" spans="1:6" x14ac:dyDescent="0.25">
      <c r="A23" s="33" t="s">
        <v>19</v>
      </c>
      <c r="B23" s="33"/>
    </row>
    <row r="24" spans="1:6" x14ac:dyDescent="0.25">
      <c r="A24" s="4" t="s">
        <v>20</v>
      </c>
      <c r="B24" s="28">
        <v>310000</v>
      </c>
    </row>
    <row r="25" spans="1:6" x14ac:dyDescent="0.25">
      <c r="A25" s="4" t="s">
        <v>21</v>
      </c>
      <c r="B25" s="28">
        <v>65000</v>
      </c>
    </row>
    <row r="26" spans="1:6" x14ac:dyDescent="0.25">
      <c r="A26" s="4" t="s">
        <v>22</v>
      </c>
      <c r="B26" s="28">
        <v>25000</v>
      </c>
      <c r="F26" s="2" t="s">
        <v>28</v>
      </c>
    </row>
    <row r="27" spans="1:6" x14ac:dyDescent="0.25">
      <c r="A27" s="6" t="s">
        <v>24</v>
      </c>
      <c r="B27" s="29">
        <f>D21-SUM(B24:B26)</f>
        <v>455200</v>
      </c>
      <c r="C27" s="27">
        <f>B27/B6</f>
        <v>0.26342592592592595</v>
      </c>
      <c r="E27" s="27"/>
    </row>
  </sheetData>
  <mergeCells count="2">
    <mergeCell ref="A9:D9"/>
    <mergeCell ref="A23:B23"/>
  </mergeCells>
  <pageMargins left="0.7" right="0.7" top="0.75" bottom="0.75" header="0.3" footer="0.3"/>
  <pageSetup paperSize="9" scale="8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Sujet</vt:lpstr>
      <vt:lpstr>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Bavoillot</dc:creator>
  <cp:lastModifiedBy>laurence</cp:lastModifiedBy>
  <dcterms:created xsi:type="dcterms:W3CDTF">2017-07-08T07:54:24Z</dcterms:created>
  <dcterms:modified xsi:type="dcterms:W3CDTF">2017-10-01T04:57:44Z</dcterms:modified>
</cp:coreProperties>
</file>